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26000" windowHeight="16880" tabRatio="500" activeTab="0"/>
  </bookViews>
  <sheets>
    <sheet name="Rep 2" sheetId="1" r:id="rId1"/>
    <sheet name="Rep 2 Gantt" sheetId="2" r:id="rId2"/>
    <sheet name="Rep 16" sheetId="3" r:id="rId3"/>
    <sheet name="Rep 16 Gantt" sheetId="4" r:id="rId4"/>
  </sheets>
  <definedNames/>
  <calcPr fullCalcOnLoad="1"/>
</workbook>
</file>

<file path=xl/sharedStrings.xml><?xml version="1.0" encoding="utf-8"?>
<sst xmlns="http://schemas.openxmlformats.org/spreadsheetml/2006/main" count="86" uniqueCount="48">
  <si>
    <t>Support palier V2</t>
  </si>
  <si>
    <t xml:space="preserve">N° de Phase </t>
  </si>
  <si>
    <t>Désignation</t>
  </si>
  <si>
    <t>N° de Poste</t>
  </si>
  <si>
    <t>Durée</t>
  </si>
  <si>
    <t>Temps</t>
  </si>
  <si>
    <t>Taux</t>
  </si>
  <si>
    <t>Horaire du</t>
  </si>
  <si>
    <r>
      <t xml:space="preserve">poste en </t>
    </r>
    <r>
      <rPr>
        <sz val="10"/>
        <rFont val="Arial"/>
        <family val="0"/>
      </rPr>
      <t>€</t>
    </r>
  </si>
  <si>
    <t>A</t>
  </si>
  <si>
    <t>de réglage (ch)</t>
  </si>
  <si>
    <t>unitaire (ch)</t>
  </si>
  <si>
    <t>fraisage brut</t>
  </si>
  <si>
    <t>B</t>
  </si>
  <si>
    <t>FR CN Haas</t>
  </si>
  <si>
    <t>C</t>
  </si>
  <si>
    <t>D</t>
  </si>
  <si>
    <t>Contrôle</t>
  </si>
  <si>
    <t>E</t>
  </si>
  <si>
    <t xml:space="preserve">Coût </t>
  </si>
  <si>
    <t>matière</t>
  </si>
  <si>
    <t>€/kg</t>
  </si>
  <si>
    <t>Série de 25</t>
  </si>
  <si>
    <t>Rep 16</t>
  </si>
  <si>
    <t>MOTEUR STIRLING</t>
  </si>
  <si>
    <t>Durée phase</t>
  </si>
  <si>
    <t>en ch</t>
  </si>
  <si>
    <t>Durée série</t>
  </si>
  <si>
    <t>Coût phase</t>
  </si>
  <si>
    <t>€</t>
  </si>
  <si>
    <t>Coût matière</t>
  </si>
  <si>
    <t>Cumul</t>
  </si>
  <si>
    <t xml:space="preserve">des </t>
  </si>
  <si>
    <t>temps</t>
  </si>
  <si>
    <t>phase 10</t>
  </si>
  <si>
    <t>phase 20</t>
  </si>
  <si>
    <t>phase 30</t>
  </si>
  <si>
    <t>phase 40</t>
  </si>
  <si>
    <t>phase 50</t>
  </si>
  <si>
    <t>Alu Débit 20x20x85</t>
  </si>
  <si>
    <t>Cylindre de refroidissement</t>
  </si>
  <si>
    <t>Rep 2</t>
  </si>
  <si>
    <t>Tournage CV</t>
  </si>
  <si>
    <t>Ajustage</t>
  </si>
  <si>
    <t>Contrôle</t>
  </si>
  <si>
    <t>barre ø 30 lg 1000</t>
  </si>
  <si>
    <t>F</t>
  </si>
  <si>
    <t>Coût série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</si>
</sst>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3">
    <font>
      <sz val="10"/>
      <name val="Lucida Casual"/>
      <family val="0"/>
    </font>
    <font>
      <b/>
      <sz val="10"/>
      <name val="Lucida Casual"/>
      <family val="0"/>
    </font>
    <font>
      <i/>
      <sz val="10"/>
      <name val="Lucida Casual"/>
      <family val="0"/>
    </font>
    <font>
      <b/>
      <i/>
      <sz val="10"/>
      <name val="Lucida Casual"/>
      <family val="0"/>
    </font>
    <font>
      <sz val="8"/>
      <name val="Lucida Casual"/>
      <family val="0"/>
    </font>
    <font>
      <sz val="10"/>
      <name val="Arial"/>
      <family val="0"/>
    </font>
    <font>
      <b/>
      <sz val="10"/>
      <color indexed="10"/>
      <name val="Lucida Casual"/>
      <family val="0"/>
    </font>
    <font>
      <u val="single"/>
      <sz val="10"/>
      <color indexed="12"/>
      <name val="Lucida Casual"/>
      <family val="0"/>
    </font>
    <font>
      <u val="single"/>
      <sz val="10"/>
      <color indexed="61"/>
      <name val="Lucida Casu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0"/>
    </font>
    <font>
      <sz val="22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22"/>
      <color indexed="8"/>
      <name val="Calibri"/>
      <family val="0"/>
    </font>
    <font>
      <sz val="22"/>
      <color indexed="8"/>
      <name val="Lucida Grande"/>
      <family val="0"/>
    </font>
    <font>
      <sz val="12"/>
      <color indexed="8"/>
      <name val="Lucida Grande"/>
      <family val="0"/>
    </font>
    <font>
      <vertAlign val="superscript"/>
      <sz val="22"/>
      <color indexed="8"/>
      <name val="Lucida Grande"/>
      <family val="0"/>
    </font>
    <font>
      <sz val="2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12" borderId="3" applyNumberFormat="0" applyFont="0" applyAlignment="0" applyProtection="0"/>
    <xf numFmtId="0" fontId="16" fillId="3" borderId="1" applyNumberFormat="0" applyAlignment="0" applyProtection="0"/>
    <xf numFmtId="0" fontId="14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7" fillId="2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16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textRotation="90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textRotation="9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5" borderId="14" xfId="0" applyFont="1" applyFill="1" applyBorder="1" applyAlignment="1">
      <alignment horizontal="center" vertical="top" textRotation="90"/>
    </xf>
    <xf numFmtId="0" fontId="1" fillId="5" borderId="14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11</xdr:row>
      <xdr:rowOff>142875</xdr:rowOff>
    </xdr:from>
    <xdr:to>
      <xdr:col>8</xdr:col>
      <xdr:colOff>581025</xdr:colOff>
      <xdr:row>40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790575" y="2085975"/>
          <a:ext cx="7581900" cy="481965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Coût de fabrication et planification de production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Cylindre de refroidissement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1) Calculez les temps (préparation + usinage) pour chaques phases en ch.
</a:t>
          </a:r>
          <a:r>
            <a:rPr lang="en-US" cap="none" sz="2200" b="0" i="0" u="none" baseline="0">
              <a:solidFill>
                <a:srgbClr val="000000"/>
              </a:solidFill>
            </a:rPr>
            <a:t>2) Calculez les coûts de fabrication pour chaques phases (10 à 50).
</a:t>
          </a:r>
          <a:r>
            <a:rPr lang="en-US" cap="none" sz="2200" b="0" i="0" u="none" baseline="0">
              <a:solidFill>
                <a:srgbClr val="000000"/>
              </a:solidFill>
            </a:rPr>
            <a:t>3) Calculez le coût de la phase 0*.
</a:t>
          </a:r>
          <a:r>
            <a:rPr lang="en-US" cap="none" sz="2200" b="0" i="0" u="none" baseline="0">
              <a:solidFill>
                <a:srgbClr val="000000"/>
              </a:solidFill>
            </a:rPr>
            <a:t>4) Calculez le coût de fabrication de la série du Rep 2.
</a:t>
          </a:r>
          <a:r>
            <a:rPr lang="en-US" cap="none" sz="2200" b="0" i="0" u="none" baseline="0">
              <a:solidFill>
                <a:srgbClr val="000000"/>
              </a:solidFill>
            </a:rPr>
            <a:t>5) Calculez le temps cumulé des phases.
</a:t>
          </a:r>
          <a:r>
            <a:rPr lang="en-US" cap="none" sz="2200" b="0" i="0" u="none" baseline="0">
              <a:solidFill>
                <a:srgbClr val="000000"/>
              </a:solidFill>
            </a:rPr>
            <a:t>6) Tracez le planning de fabrication (2x8h par jour, 5 jour par semaine).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* Densité de l'alliage d'aluminium (2017 A) = 2,7 kg par dm</a:t>
          </a:r>
          <a:r>
            <a:rPr lang="en-US" cap="none" sz="2200" b="0" i="0" u="none" baseline="30000">
              <a:solidFill>
                <a:srgbClr val="000000"/>
              </a:solidFill>
            </a:rPr>
            <a:t>3
</a:t>
          </a:r>
          <a:r>
            <a:rPr lang="en-US" cap="none" sz="2200" b="0" i="0" u="none" baseline="30000">
              <a:solidFill>
                <a:srgbClr val="000000"/>
              </a:solidFill>
            </a:rPr>
            <a:t>
</a:t>
          </a:r>
          <a:r>
            <a:rPr lang="en-US" cap="none" sz="2200" b="0" i="0" u="none" baseline="30000">
              <a:solidFill>
                <a:srgbClr val="000000"/>
              </a:solidFill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</a:rPr>
            <a:t>   Surface d'un cercle = </a:t>
          </a:r>
          <a:r>
            <a:rPr lang="en-US" cap="none" sz="2200" b="0" i="0" u="none" baseline="0">
              <a:solidFill>
                <a:srgbClr val="000000"/>
              </a:solidFill>
            </a:rPr>
            <a:t>π </a:t>
          </a:r>
          <a:r>
            <a:rPr lang="en-US" cap="none" sz="1200" b="0" i="0" u="none" baseline="0">
              <a:solidFill>
                <a:srgbClr val="000000"/>
              </a:solidFill>
            </a:rPr>
            <a:t>x</a:t>
          </a:r>
          <a:r>
            <a:rPr lang="en-US" cap="none" sz="2200" b="0" i="0" u="none" baseline="0">
              <a:solidFill>
                <a:srgbClr val="000000"/>
              </a:solidFill>
            </a:rPr>
            <a:t> Rayon</a:t>
          </a:r>
          <a:r>
            <a:rPr lang="en-US" cap="none" sz="2200" b="0" i="0" u="none" baseline="30000">
              <a:solidFill>
                <a:srgbClr val="000000"/>
              </a:solidFill>
            </a:rPr>
            <a:t>2</a:t>
          </a:r>
          <a:r>
            <a:rPr lang="en-US" cap="none" sz="2200" b="0" i="0" u="none" baseline="3000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15</xdr:row>
      <xdr:rowOff>114300</xdr:rowOff>
    </xdr:from>
    <xdr:to>
      <xdr:col>8</xdr:col>
      <xdr:colOff>95250</xdr:colOff>
      <xdr:row>28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981075" y="2743200"/>
          <a:ext cx="6667500" cy="2133600"/>
        </a:xfrm>
        <a:prstGeom prst="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Coût de fabrication et planification
</a:t>
          </a:r>
          <a:r>
            <a:rPr lang="en-US" cap="none" sz="2100" b="0" i="0" u="none" baseline="0">
              <a:solidFill>
                <a:srgbClr val="000000"/>
              </a:solidFill>
            </a:rPr>
            <a:t>
</a:t>
          </a:r>
          <a:r>
            <a:rPr lang="en-US" cap="none" sz="2100" b="0" i="0" u="none" baseline="0">
              <a:solidFill>
                <a:srgbClr val="000000"/>
              </a:solidFill>
            </a:rPr>
            <a:t>Calculez le coût de fabrication pour les différentes phases.
</a:t>
          </a:r>
          <a:r>
            <a:rPr lang="en-US" cap="none" sz="2100" b="0" i="0" u="none" baseline="0">
              <a:solidFill>
                <a:srgbClr val="000000"/>
              </a:solidFill>
            </a:rPr>
            <a:t>Calculez le coût de fabrication pour la série.
</a:t>
          </a:r>
          <a:r>
            <a:rPr lang="en-US" cap="none" sz="2100" b="0" i="0" u="none" baseline="0">
              <a:solidFill>
                <a:srgbClr val="000000"/>
              </a:solidFill>
            </a:rPr>
            <a:t>Tracez le planning de fabrication (2x8h par jour, 5 jour par semaine)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="75" zoomScaleNormal="75" zoomScalePageLayoutView="0" workbookViewId="0" topLeftCell="A1">
      <selection activeCell="C50" sqref="C50"/>
    </sheetView>
  </sheetViews>
  <sheetFormatPr defaultColWidth="11.00390625" defaultRowHeight="12.75"/>
  <cols>
    <col min="1" max="1" width="5.25390625" style="1" customWidth="1"/>
    <col min="2" max="2" width="23.25390625" style="1" customWidth="1"/>
    <col min="3" max="3" width="10.75390625" style="1" customWidth="1"/>
    <col min="4" max="4" width="16.875" style="1" customWidth="1"/>
    <col min="5" max="5" width="10.75390625" style="1" customWidth="1"/>
    <col min="6" max="6" width="13.875" style="1" customWidth="1"/>
    <col min="7" max="10" width="10.75390625" style="1" customWidth="1"/>
  </cols>
  <sheetData>
    <row r="1" spans="2:14" ht="15" thickBot="1">
      <c r="B1" s="3" t="s">
        <v>24</v>
      </c>
      <c r="K1" s="1"/>
      <c r="L1" s="1"/>
      <c r="M1" s="1"/>
      <c r="N1" s="1"/>
    </row>
    <row r="2" spans="11:14" ht="15" thickBot="1">
      <c r="K2" s="1"/>
      <c r="L2" s="1"/>
      <c r="M2" s="1"/>
      <c r="N2" s="1"/>
    </row>
    <row r="3" spans="2:14" ht="13.5">
      <c r="B3" s="4" t="s">
        <v>40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20" t="s">
        <v>19</v>
      </c>
      <c r="J3" s="7"/>
      <c r="K3" s="7"/>
      <c r="L3" s="7"/>
      <c r="M3" s="7"/>
      <c r="N3" s="1"/>
    </row>
    <row r="4" spans="2:14" ht="13.5">
      <c r="B4" s="5" t="s">
        <v>41</v>
      </c>
      <c r="C4" s="5"/>
      <c r="D4" s="5"/>
      <c r="E4" s="5"/>
      <c r="F4" s="5" t="s">
        <v>10</v>
      </c>
      <c r="G4" s="5" t="s">
        <v>11</v>
      </c>
      <c r="H4" s="5" t="s">
        <v>7</v>
      </c>
      <c r="I4" s="21" t="s">
        <v>20</v>
      </c>
      <c r="J4" s="7"/>
      <c r="K4" s="7" t="s">
        <v>25</v>
      </c>
      <c r="L4" s="7" t="s">
        <v>28</v>
      </c>
      <c r="M4" s="7" t="s">
        <v>30</v>
      </c>
      <c r="N4" s="1"/>
    </row>
    <row r="5" spans="2:14" ht="15" thickBot="1">
      <c r="B5" s="6" t="s">
        <v>22</v>
      </c>
      <c r="C5" s="6"/>
      <c r="D5" s="6"/>
      <c r="E5" s="6"/>
      <c r="F5" s="6"/>
      <c r="G5" s="6"/>
      <c r="H5" s="6" t="s">
        <v>8</v>
      </c>
      <c r="I5" s="22" t="s">
        <v>21</v>
      </c>
      <c r="J5" s="7"/>
      <c r="K5" s="7" t="s">
        <v>26</v>
      </c>
      <c r="L5" s="24" t="s">
        <v>29</v>
      </c>
      <c r="M5" s="24" t="s">
        <v>29</v>
      </c>
      <c r="N5" s="1"/>
    </row>
    <row r="6" spans="2:14" ht="13.5">
      <c r="B6" s="1">
        <v>1</v>
      </c>
      <c r="C6" s="8">
        <v>0</v>
      </c>
      <c r="D6" s="8" t="s">
        <v>45</v>
      </c>
      <c r="E6" s="7" t="s">
        <v>9</v>
      </c>
      <c r="F6" s="8"/>
      <c r="G6" s="8"/>
      <c r="H6" s="8"/>
      <c r="I6" s="23">
        <v>12</v>
      </c>
      <c r="J6" s="7"/>
      <c r="K6" s="7"/>
      <c r="L6" s="7"/>
      <c r="M6" s="25">
        <f>3.1415*0.15*0.15*10*2.7*12</f>
        <v>22.901535000000003</v>
      </c>
      <c r="N6" s="1"/>
    </row>
    <row r="7" spans="2:14" ht="13.5">
      <c r="B7" s="1">
        <v>25</v>
      </c>
      <c r="C7" s="7">
        <v>10</v>
      </c>
      <c r="D7" s="7" t="s">
        <v>42</v>
      </c>
      <c r="E7" s="7" t="s">
        <v>13</v>
      </c>
      <c r="F7" s="7">
        <v>25</v>
      </c>
      <c r="G7" s="7">
        <v>10</v>
      </c>
      <c r="H7" s="7">
        <v>23</v>
      </c>
      <c r="I7" s="23"/>
      <c r="J7" s="7"/>
      <c r="K7" s="7">
        <f>F7+(G7*B7)</f>
        <v>275</v>
      </c>
      <c r="L7" s="7">
        <f>(K7/100)*H7</f>
        <v>63.25</v>
      </c>
      <c r="M7" s="7"/>
      <c r="N7" s="1"/>
    </row>
    <row r="8" spans="2:14" ht="13.5">
      <c r="B8" s="1">
        <v>25</v>
      </c>
      <c r="C8" s="7">
        <v>20</v>
      </c>
      <c r="D8" s="7" t="s">
        <v>14</v>
      </c>
      <c r="E8" s="7" t="s">
        <v>15</v>
      </c>
      <c r="F8" s="7">
        <v>150</v>
      </c>
      <c r="G8" s="7">
        <v>22</v>
      </c>
      <c r="H8" s="7">
        <v>42</v>
      </c>
      <c r="I8" s="23"/>
      <c r="J8" s="7"/>
      <c r="K8" s="7">
        <f>F8+(G8*B8)</f>
        <v>700</v>
      </c>
      <c r="L8" s="7">
        <f>(K8/100)*H8</f>
        <v>294</v>
      </c>
      <c r="M8" s="7"/>
      <c r="N8" s="1"/>
    </row>
    <row r="9" spans="2:14" ht="13.5">
      <c r="B9" s="1">
        <v>25</v>
      </c>
      <c r="C9" s="7">
        <v>30</v>
      </c>
      <c r="D9" s="7" t="s">
        <v>14</v>
      </c>
      <c r="E9" s="7" t="s">
        <v>16</v>
      </c>
      <c r="F9" s="7">
        <v>125</v>
      </c>
      <c r="G9" s="7">
        <v>14</v>
      </c>
      <c r="H9" s="7">
        <v>42</v>
      </c>
      <c r="I9" s="23"/>
      <c r="J9" s="7"/>
      <c r="K9" s="7">
        <f>F9+(G9*B9)</f>
        <v>475</v>
      </c>
      <c r="L9" s="7">
        <f>(K9/100)*H9</f>
        <v>199.5</v>
      </c>
      <c r="M9" s="7"/>
      <c r="N9" s="1"/>
    </row>
    <row r="10" spans="2:14" ht="13.5">
      <c r="B10" s="1">
        <v>25</v>
      </c>
      <c r="C10" s="7">
        <v>40</v>
      </c>
      <c r="D10" s="7" t="s">
        <v>43</v>
      </c>
      <c r="E10" s="7" t="s">
        <v>18</v>
      </c>
      <c r="F10" s="7">
        <v>20</v>
      </c>
      <c r="G10" s="7">
        <v>5</v>
      </c>
      <c r="H10" s="7">
        <v>30</v>
      </c>
      <c r="I10" s="23"/>
      <c r="J10" s="7"/>
      <c r="K10" s="7">
        <f>F10+(G10*B10)</f>
        <v>145</v>
      </c>
      <c r="L10" s="7">
        <f>(K10/100)*H10</f>
        <v>43.5</v>
      </c>
      <c r="M10" s="7"/>
      <c r="N10" s="1"/>
    </row>
    <row r="11" spans="2:14" ht="13.5">
      <c r="B11" s="1">
        <v>25</v>
      </c>
      <c r="C11" s="7">
        <v>50</v>
      </c>
      <c r="D11" s="7" t="s">
        <v>44</v>
      </c>
      <c r="E11" s="7" t="s">
        <v>46</v>
      </c>
      <c r="F11" s="7">
        <v>30</v>
      </c>
      <c r="G11" s="7">
        <v>20</v>
      </c>
      <c r="H11" s="7">
        <v>32</v>
      </c>
      <c r="I11" s="23"/>
      <c r="J11" s="7"/>
      <c r="K11" s="7">
        <f>F11+(G11*B11)</f>
        <v>530</v>
      </c>
      <c r="L11" s="7">
        <f>(K11/100)*H11</f>
        <v>169.6</v>
      </c>
      <c r="M11" s="7"/>
      <c r="N11" s="1"/>
    </row>
    <row r="12" spans="10:13" ht="13.5">
      <c r="J12" s="7"/>
      <c r="K12" s="10"/>
      <c r="L12" s="10"/>
      <c r="M12" s="10"/>
    </row>
    <row r="13" spans="10:14" ht="13.5">
      <c r="J13" s="7"/>
      <c r="K13" s="7"/>
      <c r="L13" s="7"/>
      <c r="M13" s="7"/>
      <c r="N13" s="1"/>
    </row>
    <row r="14" spans="10:14" ht="13.5">
      <c r="J14" s="7" t="s">
        <v>27</v>
      </c>
      <c r="K14" s="7">
        <f>SUM(K7:K11)</f>
        <v>2125</v>
      </c>
      <c r="L14" s="7">
        <f>SUM(L7:L11)</f>
        <v>769.85</v>
      </c>
      <c r="M14" s="7"/>
      <c r="N14" s="1"/>
    </row>
    <row r="15" spans="10:14" ht="13.5">
      <c r="J15" s="7"/>
      <c r="K15" s="7"/>
      <c r="L15" s="7"/>
      <c r="M15" s="7"/>
      <c r="N15" s="1"/>
    </row>
    <row r="16" spans="10:14" ht="13.5">
      <c r="J16" s="7"/>
      <c r="K16" s="7"/>
      <c r="L16" s="7"/>
      <c r="M16" s="7"/>
      <c r="N16" s="1"/>
    </row>
    <row r="17" spans="10:14" ht="13.5">
      <c r="J17" s="7"/>
      <c r="K17" s="7"/>
      <c r="L17" s="7"/>
      <c r="M17" s="7"/>
      <c r="N17" s="1"/>
    </row>
    <row r="18" spans="10:14" ht="13.5">
      <c r="J18" s="7" t="s">
        <v>31</v>
      </c>
      <c r="K18" s="7">
        <f>K7</f>
        <v>275</v>
      </c>
      <c r="L18" s="7" t="s">
        <v>34</v>
      </c>
      <c r="M18" s="7"/>
      <c r="N18" s="1"/>
    </row>
    <row r="19" spans="10:14" ht="13.5">
      <c r="J19" s="7" t="s">
        <v>32</v>
      </c>
      <c r="K19" s="7">
        <f>K18+K8</f>
        <v>975</v>
      </c>
      <c r="L19" s="7" t="s">
        <v>35</v>
      </c>
      <c r="M19" s="7"/>
      <c r="N19" s="1"/>
    </row>
    <row r="20" spans="10:14" ht="13.5">
      <c r="J20" s="7" t="s">
        <v>33</v>
      </c>
      <c r="K20" s="7">
        <f>K19+K9</f>
        <v>1450</v>
      </c>
      <c r="L20" s="7" t="s">
        <v>36</v>
      </c>
      <c r="M20" s="7"/>
      <c r="N20" s="1"/>
    </row>
    <row r="21" spans="10:14" ht="13.5">
      <c r="J21" s="7"/>
      <c r="K21" s="7">
        <f>K20+K10</f>
        <v>1595</v>
      </c>
      <c r="L21" s="7" t="s">
        <v>37</v>
      </c>
      <c r="M21" s="7"/>
      <c r="N21" s="1"/>
    </row>
    <row r="22" spans="10:14" ht="13.5">
      <c r="J22" s="7"/>
      <c r="K22" s="7">
        <f>K21+K11</f>
        <v>2125</v>
      </c>
      <c r="L22" s="7" t="s">
        <v>38</v>
      </c>
      <c r="M22" s="7"/>
      <c r="N22" s="1"/>
    </row>
    <row r="23" spans="10:14" ht="13.5">
      <c r="J23" s="7"/>
      <c r="K23" s="7"/>
      <c r="L23" s="7"/>
      <c r="M23" s="7"/>
      <c r="N23" s="1"/>
    </row>
    <row r="24" spans="10:14" ht="13.5">
      <c r="J24" s="7"/>
      <c r="K24" s="7"/>
      <c r="L24" s="7"/>
      <c r="M24" s="7"/>
      <c r="N24" s="1"/>
    </row>
    <row r="25" spans="10:14" ht="13.5">
      <c r="J25" s="7"/>
      <c r="K25" s="7"/>
      <c r="L25" s="7"/>
      <c r="M25" s="7"/>
      <c r="N25" s="1"/>
    </row>
    <row r="26" spans="10:14" ht="13.5">
      <c r="J26" s="7"/>
      <c r="K26" s="7"/>
      <c r="L26" s="7"/>
      <c r="M26" s="7"/>
      <c r="N26" s="1"/>
    </row>
    <row r="27" spans="10:14" ht="13.5">
      <c r="J27" s="7" t="s">
        <v>47</v>
      </c>
      <c r="K27" s="25">
        <f>L14+M6</f>
        <v>792.751535</v>
      </c>
      <c r="L27" s="7"/>
      <c r="M27" s="7"/>
      <c r="N27" s="1"/>
    </row>
    <row r="28" spans="11:14" ht="13.5">
      <c r="K28" s="1"/>
      <c r="L28" s="1"/>
      <c r="M28" s="1"/>
      <c r="N28" s="1"/>
    </row>
    <row r="29" spans="11:14" ht="13.5">
      <c r="K29" s="1"/>
      <c r="L29" s="1"/>
      <c r="M29" s="1"/>
      <c r="N29" s="1"/>
    </row>
    <row r="30" spans="11:14" ht="13.5">
      <c r="K30" s="1"/>
      <c r="L30" s="1"/>
      <c r="M30" s="1"/>
      <c r="N30" s="1"/>
    </row>
    <row r="31" spans="11:14" ht="13.5">
      <c r="K31" s="1"/>
      <c r="L31" s="1"/>
      <c r="M31" s="1"/>
      <c r="N31" s="1"/>
    </row>
    <row r="32" spans="11:14" ht="13.5">
      <c r="K32" s="1"/>
      <c r="L32" s="1"/>
      <c r="M32" s="1"/>
      <c r="N32" s="1"/>
    </row>
    <row r="33" spans="11:14" ht="13.5">
      <c r="K33" s="1"/>
      <c r="L33" s="1"/>
      <c r="M33" s="1"/>
      <c r="N33" s="1"/>
    </row>
    <row r="34" spans="11:14" ht="13.5">
      <c r="K34" s="1"/>
      <c r="L34" s="1"/>
      <c r="M34" s="1"/>
      <c r="N34" s="1"/>
    </row>
    <row r="35" spans="11:14" ht="13.5">
      <c r="K35" s="1"/>
      <c r="L35" s="1"/>
      <c r="M35" s="1"/>
      <c r="N35" s="1"/>
    </row>
  </sheetData>
  <sheetProtection/>
  <printOptions/>
  <pageMargins left="0.7500000000000001" right="0.7500000000000001" top="0.98" bottom="0.98" header="0.5" footer="0.5"/>
  <pageSetup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L25:CV50"/>
  <sheetViews>
    <sheetView zoomScale="75" zoomScaleNormal="75" zoomScalePageLayoutView="0" workbookViewId="0" topLeftCell="I17">
      <selection activeCell="L24" sqref="L24:CV50"/>
    </sheetView>
  </sheetViews>
  <sheetFormatPr defaultColWidth="2.125" defaultRowHeight="12.75"/>
  <cols>
    <col min="1" max="11" width="2.125" style="0" customWidth="1"/>
    <col min="12" max="12" width="4.125" style="0" customWidth="1"/>
    <col min="13" max="100" width="2.375" style="0" customWidth="1"/>
  </cols>
  <sheetData>
    <row r="25" spans="12:100" ht="21" customHeight="1">
      <c r="L25" s="19">
        <v>25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</row>
    <row r="26" spans="12:100" ht="21" customHeight="1">
      <c r="L26" s="19">
        <v>24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</row>
    <row r="27" spans="12:100" ht="21" customHeight="1">
      <c r="L27" s="19">
        <v>23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</row>
    <row r="28" spans="12:100" ht="21" customHeight="1">
      <c r="L28" s="19">
        <v>22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</row>
    <row r="29" spans="12:100" ht="21" customHeight="1">
      <c r="L29" s="19">
        <v>21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</row>
    <row r="30" spans="12:100" ht="21" customHeight="1">
      <c r="L30" s="19">
        <v>20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</row>
    <row r="31" spans="12:100" ht="21" customHeight="1">
      <c r="L31" s="19">
        <v>19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</row>
    <row r="32" spans="12:100" ht="21" customHeight="1">
      <c r="L32" s="19">
        <v>18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2:100" ht="21" customHeight="1">
      <c r="L33" s="19">
        <v>17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</row>
    <row r="34" spans="12:100" ht="21" customHeight="1">
      <c r="L34" s="19">
        <v>16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</row>
    <row r="35" spans="12:100" ht="21" customHeight="1">
      <c r="L35" s="19">
        <v>15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2:100" ht="21" customHeight="1">
      <c r="L36" s="19">
        <v>14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2:100" ht="21" customHeight="1">
      <c r="L37" s="19">
        <v>13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12:100" ht="21" customHeight="1">
      <c r="L38" s="19">
        <v>12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</row>
    <row r="39" spans="12:100" ht="21" customHeight="1">
      <c r="L39" s="19">
        <v>11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</row>
    <row r="40" spans="12:100" ht="21" customHeight="1">
      <c r="L40" s="19">
        <v>10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</row>
    <row r="41" spans="12:100" ht="21" customHeight="1">
      <c r="L41" s="19">
        <v>9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</row>
    <row r="42" spans="12:100" ht="21" customHeight="1">
      <c r="L42" s="19">
        <v>8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</row>
    <row r="43" spans="12:100" ht="21" customHeight="1">
      <c r="L43" s="19">
        <v>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</row>
    <row r="44" spans="12:100" ht="21" customHeight="1">
      <c r="L44" s="19">
        <v>6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</row>
    <row r="45" spans="12:100" ht="21" customHeight="1">
      <c r="L45" s="19">
        <v>5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</row>
    <row r="46" spans="12:100" ht="21" customHeight="1">
      <c r="L46" s="19">
        <v>4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</row>
    <row r="47" spans="12:100" ht="21" customHeight="1">
      <c r="L47" s="19">
        <v>3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</row>
    <row r="48" spans="12:100" ht="21" customHeight="1">
      <c r="L48" s="19">
        <v>2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</row>
    <row r="49" spans="12:100" ht="21" customHeight="1">
      <c r="L49" s="19">
        <v>1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</row>
    <row r="50" spans="13:100" s="9" customFormat="1" ht="48" customHeight="1">
      <c r="M50" s="18">
        <v>25</v>
      </c>
      <c r="N50" s="18">
        <v>50</v>
      </c>
      <c r="O50" s="18">
        <v>75</v>
      </c>
      <c r="P50" s="18">
        <v>100</v>
      </c>
      <c r="Q50" s="18">
        <v>125</v>
      </c>
      <c r="R50" s="18">
        <v>150</v>
      </c>
      <c r="S50" s="18">
        <v>175</v>
      </c>
      <c r="T50" s="18">
        <v>200</v>
      </c>
      <c r="U50" s="18">
        <v>225</v>
      </c>
      <c r="V50" s="18">
        <v>250</v>
      </c>
      <c r="W50" s="18">
        <v>275</v>
      </c>
      <c r="X50" s="18">
        <v>300</v>
      </c>
      <c r="Y50" s="18">
        <v>325</v>
      </c>
      <c r="Z50" s="18">
        <v>350</v>
      </c>
      <c r="AA50" s="18">
        <v>375</v>
      </c>
      <c r="AB50" s="18">
        <v>400</v>
      </c>
      <c r="AC50" s="18">
        <v>425</v>
      </c>
      <c r="AD50" s="18">
        <v>450</v>
      </c>
      <c r="AE50" s="18">
        <v>475</v>
      </c>
      <c r="AF50" s="18">
        <v>500</v>
      </c>
      <c r="AG50" s="18">
        <v>525</v>
      </c>
      <c r="AH50" s="18">
        <v>550</v>
      </c>
      <c r="AI50" s="18">
        <v>575</v>
      </c>
      <c r="AJ50" s="18">
        <v>600</v>
      </c>
      <c r="AK50" s="18">
        <v>625</v>
      </c>
      <c r="AL50" s="18">
        <v>650</v>
      </c>
      <c r="AM50" s="18">
        <v>675</v>
      </c>
      <c r="AN50" s="18">
        <v>700</v>
      </c>
      <c r="AO50" s="18">
        <v>725</v>
      </c>
      <c r="AP50" s="18">
        <v>750</v>
      </c>
      <c r="AQ50" s="18">
        <v>775</v>
      </c>
      <c r="AR50" s="18">
        <v>800</v>
      </c>
      <c r="AS50" s="18">
        <v>825</v>
      </c>
      <c r="AT50" s="18">
        <v>850</v>
      </c>
      <c r="AU50" s="18">
        <v>875</v>
      </c>
      <c r="AV50" s="18">
        <v>900</v>
      </c>
      <c r="AW50" s="18">
        <v>925</v>
      </c>
      <c r="AX50" s="18">
        <v>950</v>
      </c>
      <c r="AY50" s="18">
        <v>975</v>
      </c>
      <c r="AZ50" s="18">
        <v>1000</v>
      </c>
      <c r="BA50" s="18">
        <v>1025</v>
      </c>
      <c r="BB50" s="18">
        <v>1050</v>
      </c>
      <c r="BC50" s="18">
        <v>1075</v>
      </c>
      <c r="BD50" s="18">
        <v>1100</v>
      </c>
      <c r="BE50" s="18">
        <v>1125</v>
      </c>
      <c r="BF50" s="18">
        <v>1150</v>
      </c>
      <c r="BG50" s="18">
        <v>1175</v>
      </c>
      <c r="BH50" s="18">
        <v>1200</v>
      </c>
      <c r="BI50" s="18">
        <v>1225</v>
      </c>
      <c r="BJ50" s="18">
        <v>1250</v>
      </c>
      <c r="BK50" s="18">
        <v>1275</v>
      </c>
      <c r="BL50" s="18">
        <v>1300</v>
      </c>
      <c r="BM50" s="18">
        <v>1325</v>
      </c>
      <c r="BN50" s="18">
        <v>1350</v>
      </c>
      <c r="BO50" s="18">
        <v>1375</v>
      </c>
      <c r="BP50" s="18">
        <v>1400</v>
      </c>
      <c r="BQ50" s="18">
        <v>1425</v>
      </c>
      <c r="BR50" s="18">
        <v>1450</v>
      </c>
      <c r="BS50" s="18">
        <v>1475</v>
      </c>
      <c r="BT50" s="18">
        <v>1500</v>
      </c>
      <c r="BU50" s="18">
        <v>1525</v>
      </c>
      <c r="BV50" s="18">
        <v>1550</v>
      </c>
      <c r="BW50" s="18">
        <v>1575</v>
      </c>
      <c r="BX50" s="18">
        <v>1600</v>
      </c>
      <c r="BY50" s="18">
        <v>1625</v>
      </c>
      <c r="BZ50" s="18">
        <v>1650</v>
      </c>
      <c r="CA50" s="18">
        <v>1675</v>
      </c>
      <c r="CB50" s="18">
        <v>1700</v>
      </c>
      <c r="CC50" s="18">
        <v>1725</v>
      </c>
      <c r="CD50" s="18">
        <v>1750</v>
      </c>
      <c r="CE50" s="18">
        <v>1775</v>
      </c>
      <c r="CF50" s="18">
        <v>1800</v>
      </c>
      <c r="CG50" s="18">
        <v>1825</v>
      </c>
      <c r="CH50" s="18">
        <v>1850</v>
      </c>
      <c r="CI50" s="18">
        <v>1875</v>
      </c>
      <c r="CJ50" s="18">
        <v>1900</v>
      </c>
      <c r="CK50" s="18">
        <v>1925</v>
      </c>
      <c r="CL50" s="18">
        <v>1950</v>
      </c>
      <c r="CM50" s="18">
        <v>1975</v>
      </c>
      <c r="CN50" s="18">
        <v>2000</v>
      </c>
      <c r="CO50" s="18">
        <v>2025</v>
      </c>
      <c r="CP50" s="18">
        <v>2050</v>
      </c>
      <c r="CQ50" s="18">
        <v>2075</v>
      </c>
      <c r="CR50" s="18">
        <v>2100</v>
      </c>
      <c r="CS50" s="18">
        <v>2125</v>
      </c>
      <c r="CT50" s="18">
        <v>2150</v>
      </c>
      <c r="CU50" s="18">
        <v>2175</v>
      </c>
      <c r="CV50" s="18">
        <v>2200</v>
      </c>
    </row>
  </sheetData>
  <sheetProtection/>
  <printOptions/>
  <pageMargins left="0.7500000000000001" right="0.7500000000000001" top="2.3800000000000003" bottom="0.984251969" header="0.5" footer="0.5"/>
  <pageSetup fitToHeight="1" fitToWidth="1" orientation="landscape" paperSize="9" scale="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zoomScalePageLayoutView="0" workbookViewId="0" topLeftCell="A1">
      <selection activeCell="B2" sqref="B2:I29"/>
    </sheetView>
  </sheetViews>
  <sheetFormatPr defaultColWidth="10.75390625" defaultRowHeight="12.75"/>
  <cols>
    <col min="1" max="1" width="5.25390625" style="1" customWidth="1"/>
    <col min="2" max="2" width="20.125" style="1" customWidth="1"/>
    <col min="3" max="3" width="10.75390625" style="1" customWidth="1"/>
    <col min="4" max="4" width="16.875" style="1" customWidth="1"/>
    <col min="5" max="5" width="10.75390625" style="1" customWidth="1"/>
    <col min="6" max="6" width="13.875" style="1" customWidth="1"/>
    <col min="7" max="16384" width="10.75390625" style="1" customWidth="1"/>
  </cols>
  <sheetData>
    <row r="1" ht="15" thickBot="1"/>
    <row r="2" ht="15" thickBot="1">
      <c r="B2" s="3" t="s">
        <v>24</v>
      </c>
    </row>
    <row r="3" ht="15" thickBot="1"/>
    <row r="4" spans="2:9" ht="13.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19</v>
      </c>
    </row>
    <row r="5" spans="2:13" ht="13.5">
      <c r="B5" s="5" t="s">
        <v>23</v>
      </c>
      <c r="C5" s="5"/>
      <c r="D5" s="5"/>
      <c r="E5" s="5"/>
      <c r="F5" s="5" t="s">
        <v>10</v>
      </c>
      <c r="G5" s="5" t="s">
        <v>11</v>
      </c>
      <c r="H5" s="5" t="s">
        <v>7</v>
      </c>
      <c r="I5" s="5" t="s">
        <v>20</v>
      </c>
      <c r="K5" s="1" t="s">
        <v>25</v>
      </c>
      <c r="L5" s="1" t="s">
        <v>28</v>
      </c>
      <c r="M5" s="1" t="s">
        <v>30</v>
      </c>
    </row>
    <row r="6" spans="2:12" ht="15" thickBot="1">
      <c r="B6" s="6" t="s">
        <v>22</v>
      </c>
      <c r="C6" s="6"/>
      <c r="D6" s="6"/>
      <c r="E6" s="6"/>
      <c r="F6" s="6"/>
      <c r="G6" s="6"/>
      <c r="H6" s="6" t="s">
        <v>8</v>
      </c>
      <c r="I6" s="6" t="s">
        <v>21</v>
      </c>
      <c r="K6" s="1" t="s">
        <v>26</v>
      </c>
      <c r="L6" s="2" t="s">
        <v>29</v>
      </c>
    </row>
    <row r="7" spans="3:9" ht="13.5">
      <c r="C7" s="8"/>
      <c r="D7" s="8"/>
      <c r="E7" s="8"/>
      <c r="F7" s="8"/>
      <c r="G7" s="8"/>
      <c r="H7" s="8"/>
      <c r="I7" s="8"/>
    </row>
    <row r="8" spans="2:13" ht="13.5">
      <c r="B8" s="1">
        <v>25</v>
      </c>
      <c r="C8" s="7">
        <v>10</v>
      </c>
      <c r="D8" s="7" t="s">
        <v>39</v>
      </c>
      <c r="E8" s="7" t="s">
        <v>9</v>
      </c>
      <c r="F8" s="7">
        <v>12</v>
      </c>
      <c r="G8" s="7">
        <v>5</v>
      </c>
      <c r="H8" s="7">
        <v>17</v>
      </c>
      <c r="I8" s="7">
        <v>12</v>
      </c>
      <c r="K8" s="1">
        <f>F8+(G8*B8)</f>
        <v>137</v>
      </c>
      <c r="L8" s="1">
        <f>(K8/100)*H8</f>
        <v>23.290000000000003</v>
      </c>
      <c r="M8" s="1">
        <f>0.2*0.2*0.85*25*2.7*12</f>
        <v>27.540000000000006</v>
      </c>
    </row>
    <row r="9" spans="2:12" ht="13.5">
      <c r="B9" s="1">
        <v>25</v>
      </c>
      <c r="C9" s="7">
        <v>20</v>
      </c>
      <c r="D9" s="7" t="s">
        <v>12</v>
      </c>
      <c r="E9" s="7" t="s">
        <v>13</v>
      </c>
      <c r="F9" s="7">
        <v>35</v>
      </c>
      <c r="G9" s="7">
        <v>65</v>
      </c>
      <c r="H9" s="7">
        <v>65</v>
      </c>
      <c r="I9" s="7"/>
      <c r="K9" s="1">
        <f>F9+(G9*B9)</f>
        <v>1660</v>
      </c>
      <c r="L9" s="1">
        <f>(K9/100)*H9</f>
        <v>1079</v>
      </c>
    </row>
    <row r="10" spans="2:12" ht="13.5">
      <c r="B10" s="1">
        <v>25</v>
      </c>
      <c r="C10" s="7">
        <v>30</v>
      </c>
      <c r="D10" s="7" t="s">
        <v>14</v>
      </c>
      <c r="E10" s="7" t="s">
        <v>15</v>
      </c>
      <c r="F10" s="7">
        <v>150</v>
      </c>
      <c r="G10" s="7">
        <v>25</v>
      </c>
      <c r="H10" s="7">
        <v>165</v>
      </c>
      <c r="I10" s="7"/>
      <c r="K10" s="1">
        <f>F10+(G10*B10)</f>
        <v>775</v>
      </c>
      <c r="L10" s="1">
        <f>(K10/100)*H10</f>
        <v>1278.75</v>
      </c>
    </row>
    <row r="11" spans="2:12" ht="13.5">
      <c r="B11" s="1">
        <v>25</v>
      </c>
      <c r="C11" s="7">
        <v>40</v>
      </c>
      <c r="D11" s="7" t="s">
        <v>14</v>
      </c>
      <c r="E11" s="7" t="s">
        <v>16</v>
      </c>
      <c r="F11" s="7">
        <v>75</v>
      </c>
      <c r="G11" s="7">
        <v>13</v>
      </c>
      <c r="H11" s="7">
        <v>165</v>
      </c>
      <c r="I11" s="7"/>
      <c r="K11" s="1">
        <f>F11+(G11*B11)</f>
        <v>400</v>
      </c>
      <c r="L11" s="1">
        <f>(K11/100)*H11</f>
        <v>660</v>
      </c>
    </row>
    <row r="12" spans="2:12" ht="13.5">
      <c r="B12" s="1">
        <v>25</v>
      </c>
      <c r="C12" s="7">
        <v>50</v>
      </c>
      <c r="D12" s="7" t="s">
        <v>17</v>
      </c>
      <c r="E12" s="7" t="s">
        <v>18</v>
      </c>
      <c r="F12" s="7">
        <v>35</v>
      </c>
      <c r="G12" s="7">
        <v>15</v>
      </c>
      <c r="H12" s="7">
        <v>65</v>
      </c>
      <c r="I12" s="7"/>
      <c r="K12" s="1">
        <f>F12+(G12*B12)</f>
        <v>410</v>
      </c>
      <c r="L12" s="1">
        <f>(K12/100)*H12</f>
        <v>266.5</v>
      </c>
    </row>
    <row r="14" spans="10:12" ht="13.5">
      <c r="J14" s="1" t="s">
        <v>27</v>
      </c>
      <c r="K14" s="1">
        <f>SUM(K8:K12)</f>
        <v>3382</v>
      </c>
      <c r="L14" s="1">
        <f>SUM(L8:L12)</f>
        <v>3307.54</v>
      </c>
    </row>
    <row r="18" spans="10:12" ht="13.5">
      <c r="J18" s="1" t="s">
        <v>31</v>
      </c>
      <c r="K18" s="1">
        <f>K8</f>
        <v>137</v>
      </c>
      <c r="L18" s="1" t="s">
        <v>34</v>
      </c>
    </row>
    <row r="19" spans="10:12" ht="13.5">
      <c r="J19" s="1" t="s">
        <v>32</v>
      </c>
      <c r="K19" s="1">
        <f>K18+K9</f>
        <v>1797</v>
      </c>
      <c r="L19" s="1" t="s">
        <v>35</v>
      </c>
    </row>
    <row r="20" spans="10:12" ht="13.5">
      <c r="J20" s="1" t="s">
        <v>33</v>
      </c>
      <c r="K20" s="1">
        <f>K19+K10</f>
        <v>2572</v>
      </c>
      <c r="L20" s="1" t="s">
        <v>36</v>
      </c>
    </row>
    <row r="21" spans="11:12" ht="13.5">
      <c r="K21" s="1">
        <f>K20+K11</f>
        <v>2972</v>
      </c>
      <c r="L21" s="1" t="s">
        <v>37</v>
      </c>
    </row>
    <row r="22" spans="11:12" ht="13.5">
      <c r="K22" s="1">
        <f>K21+K12</f>
        <v>3382</v>
      </c>
      <c r="L22" s="1" t="s">
        <v>38</v>
      </c>
    </row>
  </sheetData>
  <sheetProtection/>
  <printOptions/>
  <pageMargins left="0.7500000000000001" right="0.7500000000000001" top="0.984251969" bottom="0.984251969" header="0.5" footer="0.5"/>
  <pageSetup fitToHeight="1" fitToWidth="1" orientation="landscape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F24:AN49"/>
  <sheetViews>
    <sheetView zoomScale="50" zoomScaleNormal="50" zoomScalePageLayoutView="0" workbookViewId="0" topLeftCell="A10">
      <selection activeCell="F24" sqref="F24:AN49"/>
    </sheetView>
  </sheetViews>
  <sheetFormatPr defaultColWidth="4.00390625" defaultRowHeight="12.75"/>
  <sheetData>
    <row r="23" ht="15" thickBot="1"/>
    <row r="24" spans="6:40" ht="24" customHeight="1">
      <c r="F24" s="15">
        <v>25</v>
      </c>
      <c r="G24" s="1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6:40" ht="24" customHeight="1">
      <c r="F25" s="16">
        <v>24</v>
      </c>
      <c r="G25" s="1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6:40" ht="24" customHeight="1">
      <c r="F26" s="16">
        <v>23</v>
      </c>
      <c r="G26" s="1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6:40" ht="24" customHeight="1">
      <c r="F27" s="16">
        <v>22</v>
      </c>
      <c r="G27" s="1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6:40" ht="24" customHeight="1">
      <c r="F28" s="16">
        <v>21</v>
      </c>
      <c r="G28" s="1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6:40" ht="24" customHeight="1">
      <c r="F29" s="16">
        <v>20</v>
      </c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6:40" ht="24" customHeight="1">
      <c r="F30" s="16">
        <v>19</v>
      </c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6:40" ht="24" customHeight="1">
      <c r="F31" s="16">
        <v>18</v>
      </c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6:40" ht="24" customHeight="1">
      <c r="F32" s="16">
        <v>17</v>
      </c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6:40" ht="24" customHeight="1">
      <c r="F33" s="16">
        <v>16</v>
      </c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6:40" ht="24" customHeight="1">
      <c r="F34" s="16">
        <v>15</v>
      </c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6:40" ht="24" customHeight="1">
      <c r="F35" s="16">
        <v>14</v>
      </c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6:40" ht="24" customHeight="1">
      <c r="F36" s="16">
        <v>13</v>
      </c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6:40" ht="24" customHeight="1">
      <c r="F37" s="16">
        <v>12</v>
      </c>
      <c r="G37" s="1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6:40" ht="24" customHeight="1">
      <c r="F38" s="16">
        <v>11</v>
      </c>
      <c r="G38" s="1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6:40" ht="24" customHeight="1">
      <c r="F39" s="16">
        <v>10</v>
      </c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6:40" ht="24" customHeight="1">
      <c r="F40" s="16">
        <v>9</v>
      </c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6:40" ht="24" customHeight="1">
      <c r="F41" s="16">
        <v>8</v>
      </c>
      <c r="G41" s="1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6:40" ht="24" customHeight="1">
      <c r="F42" s="16">
        <v>7</v>
      </c>
      <c r="G42" s="1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6:40" ht="24" customHeight="1">
      <c r="F43" s="16">
        <v>6</v>
      </c>
      <c r="G43" s="1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6:40" ht="24" customHeight="1">
      <c r="F44" s="16">
        <v>5</v>
      </c>
      <c r="G44" s="1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6:40" ht="24" customHeight="1">
      <c r="F45" s="16">
        <v>4</v>
      </c>
      <c r="G45" s="13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6:40" ht="24" customHeight="1">
      <c r="F46" s="16">
        <v>3</v>
      </c>
      <c r="G46" s="1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6:40" ht="24" customHeight="1">
      <c r="F47" s="16">
        <v>2</v>
      </c>
      <c r="G47" s="1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6:40" ht="24" customHeight="1" thickBot="1">
      <c r="F48" s="17">
        <v>1</v>
      </c>
      <c r="G48" s="14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7:40" s="9" customFormat="1" ht="36.75" customHeight="1">
      <c r="G49" s="12">
        <v>100</v>
      </c>
      <c r="H49" s="12">
        <v>200</v>
      </c>
      <c r="I49" s="12">
        <v>300</v>
      </c>
      <c r="J49" s="12">
        <v>400</v>
      </c>
      <c r="K49" s="12">
        <v>500</v>
      </c>
      <c r="L49" s="12">
        <v>600</v>
      </c>
      <c r="M49" s="12">
        <v>700</v>
      </c>
      <c r="N49" s="12">
        <v>800</v>
      </c>
      <c r="O49" s="12">
        <v>900</v>
      </c>
      <c r="P49" s="12">
        <v>1000</v>
      </c>
      <c r="Q49" s="12">
        <v>1100</v>
      </c>
      <c r="R49" s="12">
        <v>1200</v>
      </c>
      <c r="S49" s="12">
        <v>1300</v>
      </c>
      <c r="T49" s="12">
        <v>1400</v>
      </c>
      <c r="U49" s="12">
        <v>1500</v>
      </c>
      <c r="V49" s="12">
        <v>1600</v>
      </c>
      <c r="W49" s="12">
        <v>1700</v>
      </c>
      <c r="X49" s="12">
        <v>1800</v>
      </c>
      <c r="Y49" s="12">
        <v>1900</v>
      </c>
      <c r="Z49" s="12">
        <v>2000</v>
      </c>
      <c r="AA49" s="12">
        <v>2100</v>
      </c>
      <c r="AB49" s="12">
        <v>2200</v>
      </c>
      <c r="AC49" s="12">
        <v>2300</v>
      </c>
      <c r="AD49" s="12">
        <v>2400</v>
      </c>
      <c r="AE49" s="12">
        <v>2500</v>
      </c>
      <c r="AF49" s="12">
        <v>2600</v>
      </c>
      <c r="AG49" s="12">
        <v>2700</v>
      </c>
      <c r="AH49" s="12">
        <v>2800</v>
      </c>
      <c r="AI49" s="12">
        <v>2900</v>
      </c>
      <c r="AJ49" s="12">
        <v>3000</v>
      </c>
      <c r="AK49" s="12">
        <v>3100</v>
      </c>
      <c r="AL49" s="12">
        <v>3200</v>
      </c>
      <c r="AM49" s="12">
        <v>3300</v>
      </c>
      <c r="AN49" s="12">
        <v>3400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Lycée Jean Monnet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Marcel</dc:creator>
  <cp:keywords/>
  <dc:description/>
  <cp:lastModifiedBy>Patrick Marcel</cp:lastModifiedBy>
  <cp:lastPrinted>2013-03-17T15:39:41Z</cp:lastPrinted>
  <dcterms:created xsi:type="dcterms:W3CDTF">2009-12-14T09:02:44Z</dcterms:created>
  <dcterms:modified xsi:type="dcterms:W3CDTF">2013-03-17T15:39:48Z</dcterms:modified>
  <cp:category/>
  <cp:version/>
  <cp:contentType/>
  <cp:contentStatus/>
</cp:coreProperties>
</file>